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M:\EDUC\PhysCon\2019\Fundraising\"/>
    </mc:Choice>
  </mc:AlternateContent>
  <bookViews>
    <workbookView xWindow="0" yWindow="0" windowWidth="28800" windowHeight="1416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21" i="1" l="1"/>
  <c r="B23" i="1"/>
  <c r="F17" i="1"/>
  <c r="B22" i="1"/>
  <c r="B25" i="1" l="1"/>
  <c r="B28" i="1" l="1"/>
  <c r="B29" i="1" s="1"/>
  <c r="C9" i="1"/>
  <c r="C10" i="1"/>
  <c r="C11" i="1"/>
</calcChain>
</file>

<file path=xl/sharedStrings.xml><?xml version="1.0" encoding="utf-8"?>
<sst xmlns="http://schemas.openxmlformats.org/spreadsheetml/2006/main" count="53" uniqueCount="53">
  <si>
    <t xml:space="preserve">Number of students </t>
  </si>
  <si>
    <t>Hotel cost per room</t>
  </si>
  <si>
    <t>PhysCon 2019 dates:</t>
  </si>
  <si>
    <t>Location:</t>
  </si>
  <si>
    <t>Rhode Island Convention Center</t>
  </si>
  <si>
    <t>Group arrival date:</t>
  </si>
  <si>
    <t>Wednesday, November 14, 2019</t>
  </si>
  <si>
    <t>November 14 - 17, 2019</t>
  </si>
  <si>
    <t>Nights Attending</t>
  </si>
  <si>
    <t>Airplane (cost per participant)</t>
  </si>
  <si>
    <t>Bus (Cost per participant)</t>
  </si>
  <si>
    <t>Modes of travel available to Providence, RI:</t>
  </si>
  <si>
    <t>Personal car (milage*0.54) / # of people</t>
  </si>
  <si>
    <t>University Van (fees plus gas) / # of people</t>
  </si>
  <si>
    <t>Rental Van (4 day rental fee plus gas) / # of people</t>
  </si>
  <si>
    <t>Train (Round trip ticket cost per participant)</t>
  </si>
  <si>
    <t>Total Funds Needed</t>
  </si>
  <si>
    <t>Hotel cost per person per night</t>
  </si>
  <si>
    <t>Travel Cost (estimate) per person</t>
  </si>
  <si>
    <t>Breakfast</t>
  </si>
  <si>
    <t>Lunch</t>
  </si>
  <si>
    <t>Dinner</t>
  </si>
  <si>
    <t>Other expenses per person</t>
  </si>
  <si>
    <t>Total Travel Awards (Univ/SPS/etc)</t>
  </si>
  <si>
    <t>Total Funds currently raised</t>
  </si>
  <si>
    <t>Information</t>
  </si>
  <si>
    <t>Total cost per person for whole trip</t>
  </si>
  <si>
    <t>&lt;-- Chapter fundraising events</t>
  </si>
  <si>
    <t>&lt;-- Meal costs will vary greatly</t>
  </si>
  <si>
    <t>Total Estimated Expenses</t>
  </si>
  <si>
    <t>&lt;-- Applied for travel/match funds from SPS, University, and department</t>
  </si>
  <si>
    <t>Meal</t>
  </si>
  <si>
    <t>Food Cost per person</t>
  </si>
  <si>
    <t xml:space="preserve"> Number of rooms needed</t>
  </si>
  <si>
    <t>Total hotel cost for group</t>
  </si>
  <si>
    <t xml:space="preserve"> Total travel cost for group</t>
  </si>
  <si>
    <t xml:space="preserve">Registration Cost per student </t>
  </si>
  <si>
    <t>Optional Tour cost per student</t>
  </si>
  <si>
    <t>Food and other costs will not be included in the total estimated costs, as students are typically responsible for these charges themselves</t>
  </si>
  <si>
    <t xml:space="preserve">Please fill in all highlighted boxes </t>
  </si>
  <si>
    <t>&lt;- Some meals are included in registration cost</t>
  </si>
  <si>
    <r>
      <t>Total registration costs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 group</t>
    </r>
  </si>
  <si>
    <t>Number of Meals per person</t>
  </si>
  <si>
    <t>Estimated Cost per meal</t>
  </si>
  <si>
    <t xml:space="preserve">Your estimated travel cost per person </t>
  </si>
  <si>
    <t xml:space="preserve">4 people maximum per hotel room </t>
  </si>
  <si>
    <t>Airport to Hotel (Uber/Lyft/Etc or Taxi) / # of people</t>
  </si>
  <si>
    <t>PhysCon Fundraising Calculator - Student Travel</t>
  </si>
  <si>
    <t>1 Continental Breakfast</t>
  </si>
  <si>
    <t>This Table is to be used as a reference. Feel free to find your own travel information.</t>
  </si>
  <si>
    <t>2 lunches &amp; 1 dinner</t>
  </si>
  <si>
    <t>(Tentative) Meals Provided with Registration:</t>
  </si>
  <si>
    <t>Boxes in yellow are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</si>
</sst>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right"/>
    </xf>
    <xf numFmtId="0" fontId="0" fillId="2" borderId="0" xfId="0" applyFill="1" applyBorder="1"/>
    <xf numFmtId="0" fontId="0" fillId="2" borderId="12" xfId="0" applyFill="1" applyBorder="1"/>
    <xf numFmtId="0" fontId="0" fillId="2" borderId="10" xfId="0" applyFill="1" applyBorder="1"/>
    <xf numFmtId="0" fontId="0" fillId="4" borderId="5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6" fontId="1" fillId="3" borderId="19" xfId="0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6" fontId="1" fillId="3" borderId="21" xfId="0" applyNumberFormat="1" applyFont="1" applyFill="1" applyBorder="1" applyAlignment="1">
      <alignment horizontal="right"/>
    </xf>
    <xf numFmtId="0" fontId="0" fillId="4" borderId="7" xfId="0" applyFont="1" applyFill="1" applyBorder="1" applyAlignment="1">
      <alignment horizontal="left"/>
    </xf>
    <xf numFmtId="0" fontId="1" fillId="3" borderId="3" xfId="0" applyFont="1" applyFill="1" applyBorder="1"/>
    <xf numFmtId="0" fontId="0" fillId="3" borderId="20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2" fontId="0" fillId="3" borderId="23" xfId="0" applyNumberFormat="1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0" fillId="4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Normal="100" workbookViewId="0">
      <selection activeCell="H23" sqref="H23"/>
    </sheetView>
  </sheetViews>
  <sheetFormatPr defaultRowHeight="15" x14ac:dyDescent="0.25"/>
  <cols>
    <col min="1" max="1" width="46.42578125" customWidth="1"/>
    <col min="2" max="2" width="13.42578125" customWidth="1"/>
    <col min="3" max="3" width="31" customWidth="1"/>
    <col min="4" max="4" width="15.85546875" customWidth="1"/>
    <col min="5" max="5" width="24.85546875" customWidth="1"/>
    <col min="6" max="6" width="23" customWidth="1"/>
    <col min="7" max="7" width="24" customWidth="1"/>
  </cols>
  <sheetData>
    <row r="1" spans="1:6" ht="29.25" thickBot="1" x14ac:dyDescent="0.5">
      <c r="A1" s="56" t="s">
        <v>47</v>
      </c>
      <c r="B1" s="57"/>
      <c r="C1" s="57"/>
      <c r="D1" s="57"/>
      <c r="E1" s="57"/>
      <c r="F1" s="58"/>
    </row>
    <row r="2" spans="1:6" x14ac:dyDescent="0.25">
      <c r="A2" s="12" t="s">
        <v>2</v>
      </c>
      <c r="B2" s="1" t="s">
        <v>7</v>
      </c>
      <c r="C2" s="1"/>
      <c r="D2" s="13"/>
      <c r="E2" s="7"/>
      <c r="F2" s="8"/>
    </row>
    <row r="3" spans="1:6" x14ac:dyDescent="0.25">
      <c r="A3" s="12" t="s">
        <v>3</v>
      </c>
      <c r="B3" s="59" t="s">
        <v>4</v>
      </c>
      <c r="C3" s="59"/>
      <c r="D3" s="59"/>
      <c r="E3" s="7"/>
      <c r="F3" s="8"/>
    </row>
    <row r="4" spans="1:6" ht="15.75" thickBot="1" x14ac:dyDescent="0.3">
      <c r="A4" s="12" t="s">
        <v>5</v>
      </c>
      <c r="B4" s="20" t="s">
        <v>6</v>
      </c>
      <c r="C4" s="20"/>
      <c r="D4" s="20"/>
      <c r="E4" s="21"/>
      <c r="F4" s="22"/>
    </row>
    <row r="5" spans="1:6" ht="15.75" thickBot="1" x14ac:dyDescent="0.3">
      <c r="A5" s="49" t="s">
        <v>25</v>
      </c>
      <c r="B5" s="50"/>
      <c r="C5" s="50"/>
      <c r="D5" s="50"/>
      <c r="E5" s="50"/>
      <c r="F5" s="51"/>
    </row>
    <row r="6" spans="1:6" ht="30" x14ac:dyDescent="0.25">
      <c r="A6" s="54" t="s">
        <v>11</v>
      </c>
      <c r="B6" s="55"/>
      <c r="C6" s="33" t="s">
        <v>18</v>
      </c>
      <c r="D6" s="18" t="s">
        <v>31</v>
      </c>
      <c r="E6" s="19" t="s">
        <v>43</v>
      </c>
      <c r="F6" s="38" t="s">
        <v>42</v>
      </c>
    </row>
    <row r="7" spans="1:6" x14ac:dyDescent="0.25">
      <c r="A7" s="47" t="s">
        <v>9</v>
      </c>
      <c r="B7" s="48"/>
      <c r="C7" s="34">
        <v>300</v>
      </c>
      <c r="D7" s="45" t="s">
        <v>19</v>
      </c>
      <c r="E7" s="29">
        <v>8</v>
      </c>
      <c r="F7" s="27">
        <v>4</v>
      </c>
    </row>
    <row r="8" spans="1:6" x14ac:dyDescent="0.25">
      <c r="A8" s="47" t="s">
        <v>10</v>
      </c>
      <c r="B8" s="48"/>
      <c r="C8" s="35">
        <v>50</v>
      </c>
      <c r="D8" s="45" t="s">
        <v>20</v>
      </c>
      <c r="E8" s="29">
        <v>9</v>
      </c>
      <c r="F8" s="27">
        <v>3</v>
      </c>
    </row>
    <row r="9" spans="1:6" ht="15.75" thickBot="1" x14ac:dyDescent="0.3">
      <c r="A9" s="47" t="s">
        <v>12</v>
      </c>
      <c r="B9" s="48"/>
      <c r="C9" s="35">
        <f>300*0.54/4</f>
        <v>40.5</v>
      </c>
      <c r="D9" s="46" t="s">
        <v>21</v>
      </c>
      <c r="E9" s="31">
        <v>15</v>
      </c>
      <c r="F9" s="32">
        <v>3</v>
      </c>
    </row>
    <row r="10" spans="1:6" x14ac:dyDescent="0.25">
      <c r="A10" s="47" t="s">
        <v>13</v>
      </c>
      <c r="B10" s="48"/>
      <c r="C10" s="36">
        <f>(200+200)/7</f>
        <v>57.142857142857146</v>
      </c>
      <c r="D10" s="71" t="s">
        <v>39</v>
      </c>
      <c r="E10" s="64"/>
      <c r="F10" s="65"/>
    </row>
    <row r="11" spans="1:6" x14ac:dyDescent="0.25">
      <c r="A11" s="47" t="s">
        <v>14</v>
      </c>
      <c r="B11" s="48"/>
      <c r="C11" s="35">
        <f>(600+200)/8</f>
        <v>100</v>
      </c>
      <c r="D11" s="66"/>
      <c r="E11" s="66"/>
      <c r="F11" s="67"/>
    </row>
    <row r="12" spans="1:6" x14ac:dyDescent="0.25">
      <c r="A12" s="43"/>
      <c r="B12" s="44" t="s">
        <v>46</v>
      </c>
      <c r="C12" s="35">
        <f>15/4</f>
        <v>3.75</v>
      </c>
      <c r="D12" s="66"/>
      <c r="E12" s="66"/>
      <c r="F12" s="67"/>
    </row>
    <row r="13" spans="1:6" ht="15.75" thickBot="1" x14ac:dyDescent="0.3">
      <c r="A13" s="68" t="s">
        <v>15</v>
      </c>
      <c r="B13" s="69"/>
      <c r="C13" s="37">
        <v>120</v>
      </c>
      <c r="D13" s="66"/>
      <c r="E13" s="66"/>
      <c r="F13" s="67"/>
    </row>
    <row r="14" spans="1:6" x14ac:dyDescent="0.25">
      <c r="A14" s="52" t="s">
        <v>49</v>
      </c>
      <c r="B14" s="53"/>
      <c r="C14" s="53"/>
      <c r="D14" s="66" t="s">
        <v>51</v>
      </c>
      <c r="E14" s="66"/>
      <c r="F14" s="39" t="s">
        <v>48</v>
      </c>
    </row>
    <row r="15" spans="1:6" ht="15.75" thickBot="1" x14ac:dyDescent="0.3">
      <c r="A15" s="5"/>
      <c r="B15" s="6"/>
      <c r="C15" s="6"/>
      <c r="D15" s="42"/>
      <c r="E15" s="42"/>
      <c r="F15" s="70" t="s">
        <v>50</v>
      </c>
    </row>
    <row r="16" spans="1:6" x14ac:dyDescent="0.25">
      <c r="A16" s="14" t="s">
        <v>0</v>
      </c>
      <c r="B16" s="30">
        <v>10</v>
      </c>
      <c r="C16" s="14" t="s">
        <v>1</v>
      </c>
      <c r="D16" s="2">
        <v>205</v>
      </c>
      <c r="E16" s="14" t="s">
        <v>22</v>
      </c>
      <c r="F16" s="30">
        <v>50</v>
      </c>
    </row>
    <row r="17" spans="1:6" ht="15.75" thickBot="1" x14ac:dyDescent="0.3">
      <c r="A17" s="15" t="s">
        <v>44</v>
      </c>
      <c r="B17" s="28">
        <v>300</v>
      </c>
      <c r="C17" s="15" t="s">
        <v>17</v>
      </c>
      <c r="D17" s="3">
        <v>51.25</v>
      </c>
      <c r="E17" s="16" t="s">
        <v>32</v>
      </c>
      <c r="F17" s="4">
        <f>(E7*F7+E8*F8+E9*F9)</f>
        <v>104</v>
      </c>
    </row>
    <row r="18" spans="1:6" ht="13.5" customHeight="1" x14ac:dyDescent="0.25">
      <c r="A18" s="14" t="s">
        <v>36</v>
      </c>
      <c r="B18" s="2">
        <v>220</v>
      </c>
      <c r="C18" s="15" t="s">
        <v>33</v>
      </c>
      <c r="D18" s="28">
        <v>3</v>
      </c>
      <c r="E18" s="60" t="s">
        <v>38</v>
      </c>
      <c r="F18" s="61"/>
    </row>
    <row r="19" spans="1:6" ht="15.75" thickBot="1" x14ac:dyDescent="0.3">
      <c r="A19" s="16" t="s">
        <v>37</v>
      </c>
      <c r="B19" s="4">
        <v>15</v>
      </c>
      <c r="C19" s="16" t="s">
        <v>8</v>
      </c>
      <c r="D19" s="40">
        <v>4</v>
      </c>
      <c r="E19" s="62"/>
      <c r="F19" s="63"/>
    </row>
    <row r="20" spans="1:6" ht="15.75" thickBot="1" x14ac:dyDescent="0.3">
      <c r="A20" s="26"/>
      <c r="B20" s="11"/>
      <c r="C20" s="41" t="s">
        <v>45</v>
      </c>
      <c r="D20" s="24"/>
      <c r="E20" s="62"/>
      <c r="F20" s="63"/>
    </row>
    <row r="21" spans="1:6" x14ac:dyDescent="0.25">
      <c r="A21" s="14" t="s">
        <v>34</v>
      </c>
      <c r="B21" s="2">
        <f>D18*D16</f>
        <v>615</v>
      </c>
      <c r="C21" s="24"/>
      <c r="D21" s="24"/>
      <c r="E21" s="24"/>
      <c r="F21" s="9"/>
    </row>
    <row r="22" spans="1:6" x14ac:dyDescent="0.25">
      <c r="A22" s="15" t="s">
        <v>35</v>
      </c>
      <c r="B22" s="3">
        <f>B17*B16</f>
        <v>3000</v>
      </c>
      <c r="C22" s="24"/>
      <c r="D22" s="24"/>
      <c r="E22" s="24"/>
      <c r="F22" s="9"/>
    </row>
    <row r="23" spans="1:6" x14ac:dyDescent="0.25">
      <c r="A23" s="15" t="s">
        <v>41</v>
      </c>
      <c r="B23" s="3">
        <f>(B18+B19)*B16</f>
        <v>2350</v>
      </c>
      <c r="C23" s="24" t="s">
        <v>40</v>
      </c>
      <c r="D23" s="24"/>
      <c r="E23" s="24"/>
      <c r="F23" s="9"/>
    </row>
    <row r="24" spans="1:6" x14ac:dyDescent="0.25">
      <c r="A24" s="15"/>
      <c r="B24" s="3"/>
      <c r="C24" s="24"/>
      <c r="D24" s="24"/>
      <c r="E24" s="24"/>
      <c r="F24" s="9"/>
    </row>
    <row r="25" spans="1:6" x14ac:dyDescent="0.25">
      <c r="A25" s="23" t="s">
        <v>29</v>
      </c>
      <c r="B25" s="3">
        <f>B21+B22+B23</f>
        <v>5965</v>
      </c>
      <c r="C25" s="24" t="s">
        <v>28</v>
      </c>
      <c r="D25" s="24"/>
      <c r="E25" s="24"/>
      <c r="F25" s="9"/>
    </row>
    <row r="26" spans="1:6" x14ac:dyDescent="0.25">
      <c r="A26" s="17" t="s">
        <v>23</v>
      </c>
      <c r="B26" s="28">
        <v>800</v>
      </c>
      <c r="C26" s="24" t="s">
        <v>30</v>
      </c>
      <c r="D26" s="24"/>
      <c r="E26" s="24"/>
      <c r="F26" s="9"/>
    </row>
    <row r="27" spans="1:6" x14ac:dyDescent="0.25">
      <c r="A27" s="17" t="s">
        <v>24</v>
      </c>
      <c r="B27" s="28">
        <v>1500</v>
      </c>
      <c r="C27" s="24" t="s">
        <v>27</v>
      </c>
      <c r="D27" s="24"/>
      <c r="E27" s="24"/>
      <c r="F27" s="9"/>
    </row>
    <row r="28" spans="1:6" x14ac:dyDescent="0.25">
      <c r="A28" s="15" t="s">
        <v>16</v>
      </c>
      <c r="B28" s="3">
        <f>IF(B25-B26-B27&gt;0,B25-B26-B27,0)</f>
        <v>3665</v>
      </c>
      <c r="C28" s="24"/>
      <c r="D28" s="24"/>
      <c r="E28" s="24"/>
      <c r="F28" s="9"/>
    </row>
    <row r="29" spans="1:6" ht="15.75" thickBot="1" x14ac:dyDescent="0.3">
      <c r="A29" s="16" t="s">
        <v>26</v>
      </c>
      <c r="B29" s="4">
        <f>B28/B16</f>
        <v>366.5</v>
      </c>
      <c r="C29" s="25"/>
      <c r="D29" s="25"/>
      <c r="E29" s="72" t="s">
        <v>52</v>
      </c>
      <c r="F29" s="10"/>
    </row>
  </sheetData>
  <mergeCells count="14">
    <mergeCell ref="E18:F20"/>
    <mergeCell ref="D10:F13"/>
    <mergeCell ref="A9:B9"/>
    <mergeCell ref="A10:B10"/>
    <mergeCell ref="A13:B13"/>
    <mergeCell ref="A11:B11"/>
    <mergeCell ref="D14:E14"/>
    <mergeCell ref="A8:B8"/>
    <mergeCell ref="A5:F5"/>
    <mergeCell ref="A14:C14"/>
    <mergeCell ref="A6:B6"/>
    <mergeCell ref="A1:F1"/>
    <mergeCell ref="B3:D3"/>
    <mergeCell ref="A7:B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Pedek</dc:creator>
  <cp:lastModifiedBy>Brad Conrad</cp:lastModifiedBy>
  <dcterms:created xsi:type="dcterms:W3CDTF">2017-12-28T19:07:13Z</dcterms:created>
  <dcterms:modified xsi:type="dcterms:W3CDTF">2018-01-31T00:20:08Z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